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Calculations I" sheetId="1" r:id="rId1"/>
    <sheet name=" Calculations II" sheetId="9" r:id="rId2"/>
    <sheet name="Tank Capacity" sheetId="10" r:id="rId3"/>
    <sheet name="Bottom Plate " sheetId="3" r:id="rId4"/>
    <sheet name="Annular Bottom Plate" sheetId="6" r:id="rId5"/>
    <sheet name="Shell Design" sheetId="7" r:id="rId6"/>
    <sheet name="Allowable Stresses" sheetId="8" r:id="rId7"/>
    <sheet name="Small Tank Design" sheetId="11" r:id="rId8"/>
    <sheet name="Cap.-Height-Dia." sheetId="12" r:id="rId9"/>
    <sheet name="Thick.-Heigth-Dia." sheetId="13" r:id="rId10"/>
    <sheet name="Cap.-Height-Dia. 2" sheetId="14" r:id="rId11"/>
    <sheet name="Thick.-Height-Dia. 2" sheetId="15" r:id="rId12"/>
    <sheet name="Calculation 3" sheetId="16" r:id="rId13"/>
  </sheets>
  <calcPr calcId="145621" iterate="1"/>
</workbook>
</file>

<file path=xl/calcChain.xml><?xml version="1.0" encoding="utf-8"?>
<calcChain xmlns="http://schemas.openxmlformats.org/spreadsheetml/2006/main">
  <c r="H5" i="1" l="1"/>
  <c r="G4" i="16" l="1"/>
  <c r="G5" i="16"/>
  <c r="G6" i="16"/>
  <c r="G3" i="16"/>
  <c r="D4" i="10"/>
  <c r="D5" i="10"/>
  <c r="D6" i="10"/>
  <c r="D3" i="10"/>
  <c r="I5" i="1"/>
  <c r="I6" i="1"/>
  <c r="I7" i="1"/>
  <c r="I4" i="1"/>
  <c r="F4" i="9" l="1"/>
  <c r="F5" i="9"/>
  <c r="F6" i="9"/>
  <c r="D4" i="9"/>
  <c r="D5" i="9"/>
  <c r="D6" i="9"/>
  <c r="D3" i="9"/>
  <c r="F3" i="9" s="1"/>
  <c r="H6" i="1"/>
  <c r="H7" i="1"/>
  <c r="H4" i="1"/>
</calcChain>
</file>

<file path=xl/sharedStrings.xml><?xml version="1.0" encoding="utf-8"?>
<sst xmlns="http://schemas.openxmlformats.org/spreadsheetml/2006/main" count="47" uniqueCount="31">
  <si>
    <t xml:space="preserve"> Equipment Name </t>
  </si>
  <si>
    <t xml:space="preserve"> D (m) Nominal Tank Diameter</t>
  </si>
  <si>
    <t>H (m)             Design        Liquid Level</t>
  </si>
  <si>
    <t>G                     Design            Specific Gravity</t>
  </si>
  <si>
    <t>CA           Corrosion Allowance</t>
  </si>
  <si>
    <r>
      <t>S</t>
    </r>
    <r>
      <rPr>
        <i/>
        <vertAlign val="subscript"/>
        <sz val="11"/>
        <color theme="1"/>
        <rFont val="Calibri"/>
        <family val="2"/>
        <charset val="162"/>
        <scheme val="minor"/>
      </rPr>
      <t xml:space="preserve">d </t>
    </r>
  </si>
  <si>
    <r>
      <t>S</t>
    </r>
    <r>
      <rPr>
        <i/>
        <vertAlign val="subscript"/>
        <sz val="11"/>
        <color theme="1"/>
        <rFont val="Calibri"/>
        <family val="2"/>
        <charset val="162"/>
        <scheme val="minor"/>
      </rPr>
      <t>t</t>
    </r>
  </si>
  <si>
    <r>
      <t>t</t>
    </r>
    <r>
      <rPr>
        <i/>
        <vertAlign val="subscript"/>
        <sz val="11"/>
        <color theme="1"/>
        <rFont val="Calibri"/>
        <family val="2"/>
        <charset val="162"/>
        <scheme val="minor"/>
      </rPr>
      <t>d</t>
    </r>
  </si>
  <si>
    <r>
      <t>t</t>
    </r>
    <r>
      <rPr>
        <i/>
        <vertAlign val="subscript"/>
        <sz val="11"/>
        <color theme="1"/>
        <rFont val="Calibri"/>
        <family val="2"/>
        <charset val="162"/>
        <scheme val="minor"/>
      </rPr>
      <t>t</t>
    </r>
  </si>
  <si>
    <t>Filtered Water Tank</t>
  </si>
  <si>
    <t>UF Water Tank</t>
  </si>
  <si>
    <t xml:space="preserve">Desalination Tank </t>
  </si>
  <si>
    <t>2nd-stage desa. Tank</t>
  </si>
  <si>
    <t>Equipment Name</t>
  </si>
  <si>
    <t xml:space="preserve">D (m)              Tank Diameter </t>
  </si>
  <si>
    <t xml:space="preserve">t(mm)                    Bottom-course corroded shell thickness </t>
  </si>
  <si>
    <t>L(mm)</t>
  </si>
  <si>
    <t>H(m)                Maximum Design Liquid Level</t>
  </si>
  <si>
    <r>
      <t xml:space="preserve">(L/H) </t>
    </r>
    <r>
      <rPr>
        <i/>
        <sz val="11"/>
        <color theme="1"/>
        <rFont val="Arial Tur"/>
        <charset val="162"/>
      </rPr>
      <t>≤</t>
    </r>
    <r>
      <rPr>
        <i/>
        <sz val="11"/>
        <color theme="1"/>
        <rFont val="Calibri"/>
        <family val="2"/>
        <scheme val="minor"/>
      </rPr>
      <t xml:space="preserve"> (1000/6=166.66)</t>
    </r>
  </si>
  <si>
    <t xml:space="preserve">C(m^3)                              Tank Capacity                  </t>
  </si>
  <si>
    <t xml:space="preserve"> D (m)             Diameter of Tank</t>
  </si>
  <si>
    <t>H (m)             Height of Tank</t>
  </si>
  <si>
    <t>5.6.3 CALCULATION OF THICKNESS BY THE 1-FOOT METHOD</t>
  </si>
  <si>
    <t>5.6.4 Calculation of Thickness by the Variable-Design-Point method</t>
  </si>
  <si>
    <t>Table A-1a  TANK CAPACITY</t>
  </si>
  <si>
    <t>A.4.1 CALCULATION OF  THICKNESS OF SHELL PLATES</t>
  </si>
  <si>
    <t>E                                        Joint Efficiency                  0.85 or 070</t>
  </si>
  <si>
    <t>CA(mm)                            Corrosion Allowance</t>
  </si>
  <si>
    <t>t(mm)            Nominal Thickness</t>
  </si>
  <si>
    <t xml:space="preserve"> Equipment Name</t>
  </si>
  <si>
    <t>AHMET OVEN                                                                                                                                                                                                              ahmetoven@gmail.com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</si>
</sst>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charset val="162"/>
      <scheme val="minor"/>
    </font>
    <font>
      <i/>
      <vertAlign val="subscript"/>
      <sz val="11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Arial Tur"/>
      <charset val="162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180975</xdr:rowOff>
    </xdr:from>
    <xdr:to>
      <xdr:col>9</xdr:col>
      <xdr:colOff>589510</xdr:colOff>
      <xdr:row>39</xdr:row>
      <xdr:rowOff>27904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66975"/>
          <a:ext cx="8323810" cy="53714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485775</xdr:colOff>
      <xdr:row>50</xdr:row>
      <xdr:rowOff>142875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8410575" cy="947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523875</xdr:colOff>
      <xdr:row>52</xdr:row>
      <xdr:rowOff>95250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48675" cy="1000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409575</xdr:colOff>
      <xdr:row>53</xdr:row>
      <xdr:rowOff>9525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34375" cy="1010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76200</xdr:rowOff>
    </xdr:from>
    <xdr:to>
      <xdr:col>8</xdr:col>
      <xdr:colOff>76200</xdr:colOff>
      <xdr:row>31</xdr:row>
      <xdr:rowOff>104775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8448675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</xdr:colOff>
      <xdr:row>17</xdr:row>
      <xdr:rowOff>180975</xdr:rowOff>
    </xdr:from>
    <xdr:to>
      <xdr:col>2</xdr:col>
      <xdr:colOff>714375</xdr:colOff>
      <xdr:row>19</xdr:row>
      <xdr:rowOff>104775</xdr:rowOff>
    </xdr:to>
    <xdr:sp macro="" textlink="">
      <xdr:nvSpPr>
        <xdr:cNvPr id="3" name="Sağ Ok 2"/>
        <xdr:cNvSpPr/>
      </xdr:nvSpPr>
      <xdr:spPr>
        <a:xfrm>
          <a:off x="2333625" y="4086225"/>
          <a:ext cx="676275" cy="3048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7</xdr:row>
      <xdr:rowOff>9525</xdr:rowOff>
    </xdr:from>
    <xdr:to>
      <xdr:col>7</xdr:col>
      <xdr:colOff>541904</xdr:colOff>
      <xdr:row>29</xdr:row>
      <xdr:rowOff>189954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343025"/>
          <a:ext cx="8171429" cy="4371429"/>
        </a:xfrm>
        <a:prstGeom prst="rect">
          <a:avLst/>
        </a:prstGeom>
      </xdr:spPr>
    </xdr:pic>
    <xdr:clientData/>
  </xdr:twoCellAnchor>
  <xdr:twoCellAnchor>
    <xdr:from>
      <xdr:col>3</xdr:col>
      <xdr:colOff>523875</xdr:colOff>
      <xdr:row>6</xdr:row>
      <xdr:rowOff>123825</xdr:rowOff>
    </xdr:from>
    <xdr:to>
      <xdr:col>3</xdr:col>
      <xdr:colOff>676275</xdr:colOff>
      <xdr:row>19</xdr:row>
      <xdr:rowOff>180975</xdr:rowOff>
    </xdr:to>
    <xdr:cxnSp macro="">
      <xdr:nvCxnSpPr>
        <xdr:cNvPr id="5" name="Düz Ok Bağlayıcısı 4"/>
        <xdr:cNvCxnSpPr/>
      </xdr:nvCxnSpPr>
      <xdr:spPr>
        <a:xfrm flipH="1">
          <a:off x="4133850" y="1990725"/>
          <a:ext cx="152400" cy="2533650"/>
        </a:xfrm>
        <a:prstGeom prst="straightConnector1">
          <a:avLst/>
        </a:prstGeom>
        <a:ln w="28575">
          <a:solidFill>
            <a:srgbClr val="FF0000"/>
          </a:solidFill>
          <a:tailEnd type="arrow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95250</xdr:rowOff>
    </xdr:from>
    <xdr:to>
      <xdr:col>9</xdr:col>
      <xdr:colOff>275177</xdr:colOff>
      <xdr:row>37</xdr:row>
      <xdr:rowOff>46917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0"/>
          <a:ext cx="8390477" cy="56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133350</xdr:rowOff>
    </xdr:from>
    <xdr:to>
      <xdr:col>10</xdr:col>
      <xdr:colOff>370715</xdr:colOff>
      <xdr:row>25</xdr:row>
      <xdr:rowOff>47065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323850"/>
          <a:ext cx="6085715" cy="4485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85725</xdr:rowOff>
    </xdr:from>
    <xdr:to>
      <xdr:col>13</xdr:col>
      <xdr:colOff>360915</xdr:colOff>
      <xdr:row>29</xdr:row>
      <xdr:rowOff>75535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6225"/>
          <a:ext cx="8285715" cy="5323810"/>
        </a:xfrm>
        <a:prstGeom prst="rect">
          <a:avLst/>
        </a:prstGeom>
      </xdr:spPr>
    </xdr:pic>
    <xdr:clientData/>
  </xdr:twoCellAnchor>
  <xdr:twoCellAnchor editAs="oneCell">
    <xdr:from>
      <xdr:col>13</xdr:col>
      <xdr:colOff>504825</xdr:colOff>
      <xdr:row>1</xdr:row>
      <xdr:rowOff>104775</xdr:rowOff>
    </xdr:from>
    <xdr:to>
      <xdr:col>26</xdr:col>
      <xdr:colOff>303835</xdr:colOff>
      <xdr:row>22</xdr:row>
      <xdr:rowOff>94751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29625" y="295275"/>
          <a:ext cx="7723810" cy="3990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2</xdr:row>
      <xdr:rowOff>38100</xdr:rowOff>
    </xdr:from>
    <xdr:to>
      <xdr:col>13</xdr:col>
      <xdr:colOff>227609</xdr:colOff>
      <xdr:row>21</xdr:row>
      <xdr:rowOff>28124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419100"/>
          <a:ext cx="7933334" cy="36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295275</xdr:colOff>
      <xdr:row>56</xdr:row>
      <xdr:rowOff>85725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075" cy="1075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10</xdr:row>
      <xdr:rowOff>47625</xdr:rowOff>
    </xdr:from>
    <xdr:to>
      <xdr:col>1</xdr:col>
      <xdr:colOff>133350</xdr:colOff>
      <xdr:row>11</xdr:row>
      <xdr:rowOff>38100</xdr:rowOff>
    </xdr:to>
    <xdr:sp macro="" textlink="">
      <xdr:nvSpPr>
        <xdr:cNvPr id="2" name="Sağ Ok 1"/>
        <xdr:cNvSpPr/>
      </xdr:nvSpPr>
      <xdr:spPr>
        <a:xfrm>
          <a:off x="228600" y="1952625"/>
          <a:ext cx="514350" cy="180975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  <xdr:twoCellAnchor>
    <xdr:from>
      <xdr:col>0</xdr:col>
      <xdr:colOff>409575</xdr:colOff>
      <xdr:row>11</xdr:row>
      <xdr:rowOff>161925</xdr:rowOff>
    </xdr:from>
    <xdr:to>
      <xdr:col>12</xdr:col>
      <xdr:colOff>409575</xdr:colOff>
      <xdr:row>12</xdr:row>
      <xdr:rowOff>1</xdr:rowOff>
    </xdr:to>
    <xdr:cxnSp macro="">
      <xdr:nvCxnSpPr>
        <xdr:cNvPr id="5" name="Düz Bağlayıcı 4"/>
        <xdr:cNvCxnSpPr/>
      </xdr:nvCxnSpPr>
      <xdr:spPr>
        <a:xfrm flipV="1">
          <a:off x="409575" y="2257425"/>
          <a:ext cx="7315200" cy="2857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13</xdr:col>
      <xdr:colOff>579962</xdr:colOff>
      <xdr:row>31</xdr:row>
      <xdr:rowOff>37385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8504762" cy="572381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1</xdr:row>
      <xdr:rowOff>66675</xdr:rowOff>
    </xdr:from>
    <xdr:to>
      <xdr:col>27</xdr:col>
      <xdr:colOff>608578</xdr:colOff>
      <xdr:row>26</xdr:row>
      <xdr:rowOff>8937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86825" y="257175"/>
          <a:ext cx="8180953" cy="47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447675</xdr:colOff>
      <xdr:row>45</xdr:row>
      <xdr:rowOff>171450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72475" cy="874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7"/>
  <sheetViews>
    <sheetView tabSelected="1" workbookViewId="0">
      <selection activeCell="K2" sqref="K2"/>
    </sheetView>
  </sheetViews>
  <sheetFormatPr defaultRowHeight="15" x14ac:dyDescent="0.25"/>
  <cols>
    <col min="1" max="1" width="23" customWidth="1"/>
    <col min="2" max="2" width="13.42578125" customWidth="1"/>
    <col min="3" max="3" width="14.28515625" customWidth="1"/>
    <col min="4" max="4" width="14.85546875" customWidth="1"/>
    <col min="5" max="5" width="12.28515625" customWidth="1"/>
    <col min="8" max="8" width="10.7109375" customWidth="1"/>
  </cols>
  <sheetData>
    <row r="1" spans="1:9" ht="35.25" customHeight="1" x14ac:dyDescent="0.25">
      <c r="A1" s="7" t="s">
        <v>30</v>
      </c>
      <c r="B1" s="7"/>
      <c r="C1" s="7"/>
      <c r="D1" s="7"/>
      <c r="E1" s="7"/>
      <c r="F1" s="7"/>
      <c r="G1" s="7"/>
      <c r="H1" s="7"/>
      <c r="I1" s="7"/>
    </row>
    <row r="2" spans="1:9" ht="30" customHeight="1" x14ac:dyDescent="0.25">
      <c r="A2" s="6" t="s">
        <v>22</v>
      </c>
      <c r="B2" s="6"/>
      <c r="C2" s="6"/>
      <c r="D2" s="6"/>
      <c r="E2" s="6"/>
      <c r="F2" s="6"/>
      <c r="G2" s="6"/>
      <c r="H2" s="6"/>
      <c r="I2" s="6"/>
    </row>
    <row r="3" spans="1:9" ht="45" customHeight="1" x14ac:dyDescent="0.25">
      <c r="A3" s="1" t="s">
        <v>29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</row>
    <row r="4" spans="1:9" x14ac:dyDescent="0.25">
      <c r="A4" t="s">
        <v>9</v>
      </c>
      <c r="B4">
        <v>6.48</v>
      </c>
      <c r="C4">
        <v>7.23</v>
      </c>
      <c r="D4">
        <v>1</v>
      </c>
      <c r="E4">
        <v>1</v>
      </c>
      <c r="F4">
        <v>137</v>
      </c>
      <c r="G4">
        <v>154</v>
      </c>
      <c r="H4">
        <f>((4.9*B4*(C4-0.3)*D4)/F4)+E4</f>
        <v>2.6061413138686138</v>
      </c>
      <c r="I4">
        <f>(4.9*B4*(C4-0.3))/G4</f>
        <v>1.4288400000000003</v>
      </c>
    </row>
    <row r="5" spans="1:9" x14ac:dyDescent="0.25">
      <c r="A5" t="s">
        <v>10</v>
      </c>
      <c r="B5">
        <v>6.48</v>
      </c>
      <c r="C5">
        <v>7.23</v>
      </c>
      <c r="D5">
        <v>1</v>
      </c>
      <c r="E5">
        <v>1</v>
      </c>
      <c r="F5">
        <v>137</v>
      </c>
      <c r="G5">
        <v>154</v>
      </c>
      <c r="H5">
        <f>((4.9*B5*(C5-0.3)*D5)/F5)+E5</f>
        <v>2.6061413138686138</v>
      </c>
      <c r="I5">
        <f t="shared" ref="I5:I7" si="0">(4.9*B5*(C5-0.3))/G5</f>
        <v>1.4288400000000003</v>
      </c>
    </row>
    <row r="6" spans="1:9" x14ac:dyDescent="0.25">
      <c r="A6" t="s">
        <v>11</v>
      </c>
      <c r="B6">
        <v>6.48</v>
      </c>
      <c r="C6">
        <v>7.23</v>
      </c>
      <c r="D6">
        <v>1</v>
      </c>
      <c r="E6">
        <v>1</v>
      </c>
      <c r="F6">
        <v>137</v>
      </c>
      <c r="G6">
        <v>154</v>
      </c>
      <c r="H6">
        <f t="shared" ref="H5:H7" si="1">((4.9*B6*(C6-0.3)*D6)/F6)+E6</f>
        <v>2.6061413138686138</v>
      </c>
      <c r="I6">
        <f t="shared" si="0"/>
        <v>1.4288400000000003</v>
      </c>
    </row>
    <row r="7" spans="1:9" x14ac:dyDescent="0.25">
      <c r="A7" t="s">
        <v>12</v>
      </c>
      <c r="B7">
        <v>6.48</v>
      </c>
      <c r="C7">
        <v>7.23</v>
      </c>
      <c r="D7">
        <v>1</v>
      </c>
      <c r="E7">
        <v>1</v>
      </c>
      <c r="F7">
        <v>137</v>
      </c>
      <c r="G7">
        <v>154</v>
      </c>
      <c r="H7">
        <f t="shared" si="1"/>
        <v>2.6061413138686138</v>
      </c>
      <c r="I7">
        <f t="shared" si="0"/>
        <v>1.4288400000000003</v>
      </c>
    </row>
  </sheetData>
  <mergeCells count="2">
    <mergeCell ref="A2:I2"/>
    <mergeCell ref="A1:I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"/>
  <sheetViews>
    <sheetView workbookViewId="0">
      <selection activeCell="E6" sqref="E6"/>
    </sheetView>
  </sheetViews>
  <sheetFormatPr defaultRowHeight="15" x14ac:dyDescent="0.25"/>
  <cols>
    <col min="1" max="1" width="21.140625" customWidth="1"/>
    <col min="2" max="2" width="13.28515625" customWidth="1"/>
    <col min="3" max="3" width="13.140625" customWidth="1"/>
    <col min="4" max="4" width="14.42578125" customWidth="1"/>
    <col min="5" max="6" width="19.85546875" customWidth="1"/>
    <col min="7" max="7" width="14.7109375" customWidth="1"/>
  </cols>
  <sheetData>
    <row r="1" spans="1:7" ht="22.5" customHeight="1" x14ac:dyDescent="0.25">
      <c r="A1" s="6" t="s">
        <v>25</v>
      </c>
      <c r="B1" s="6"/>
      <c r="C1" s="6"/>
      <c r="D1" s="6"/>
      <c r="E1" s="6"/>
      <c r="F1" s="6"/>
      <c r="G1" s="6"/>
    </row>
    <row r="2" spans="1:7" ht="60" x14ac:dyDescent="0.25">
      <c r="A2" s="1" t="s">
        <v>0</v>
      </c>
      <c r="B2" s="2" t="s">
        <v>1</v>
      </c>
      <c r="C2" s="2" t="s">
        <v>2</v>
      </c>
      <c r="D2" s="2" t="s">
        <v>3</v>
      </c>
      <c r="E2" s="2" t="s">
        <v>27</v>
      </c>
      <c r="F2" s="2" t="s">
        <v>26</v>
      </c>
      <c r="G2" s="2" t="s">
        <v>28</v>
      </c>
    </row>
    <row r="3" spans="1:7" x14ac:dyDescent="0.25">
      <c r="A3" t="s">
        <v>9</v>
      </c>
      <c r="B3">
        <v>6.48</v>
      </c>
      <c r="C3">
        <v>7.23</v>
      </c>
      <c r="D3">
        <v>1</v>
      </c>
      <c r="E3">
        <v>1</v>
      </c>
      <c r="F3" s="5">
        <v>0.85</v>
      </c>
      <c r="G3">
        <f>((4.9*B3*(C3-0.3)*D3)/(F3*145))+E3</f>
        <v>2.7853254361054773</v>
      </c>
    </row>
    <row r="4" spans="1:7" x14ac:dyDescent="0.25">
      <c r="A4" t="s">
        <v>10</v>
      </c>
      <c r="B4">
        <v>6.48</v>
      </c>
      <c r="C4">
        <v>7.23</v>
      </c>
      <c r="D4">
        <v>1</v>
      </c>
      <c r="E4">
        <v>1</v>
      </c>
      <c r="F4" s="5">
        <v>0.85</v>
      </c>
      <c r="G4">
        <f t="shared" ref="G4:G6" si="0">((4.9*B4*(C4-0.3)*D4)/(F4*145))+E4</f>
        <v>2.7853254361054773</v>
      </c>
    </row>
    <row r="5" spans="1:7" x14ac:dyDescent="0.25">
      <c r="A5" t="s">
        <v>11</v>
      </c>
      <c r="B5">
        <v>6.48</v>
      </c>
      <c r="C5">
        <v>7.23</v>
      </c>
      <c r="D5">
        <v>1</v>
      </c>
      <c r="E5">
        <v>1</v>
      </c>
      <c r="F5" s="5">
        <v>0.85</v>
      </c>
      <c r="G5">
        <f t="shared" si="0"/>
        <v>2.7853254361054773</v>
      </c>
    </row>
    <row r="6" spans="1:7" x14ac:dyDescent="0.25">
      <c r="A6" t="s">
        <v>12</v>
      </c>
      <c r="B6">
        <v>6.48</v>
      </c>
      <c r="C6">
        <v>7.23</v>
      </c>
      <c r="D6">
        <v>1</v>
      </c>
      <c r="E6">
        <v>1</v>
      </c>
      <c r="F6" s="5">
        <v>0.85</v>
      </c>
      <c r="G6">
        <f t="shared" si="0"/>
        <v>2.7853254361054773</v>
      </c>
    </row>
  </sheetData>
  <mergeCells count="1">
    <mergeCell ref="A1:G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F6"/>
  <sheetViews>
    <sheetView workbookViewId="0">
      <selection sqref="A1:F1"/>
    </sheetView>
  </sheetViews>
  <sheetFormatPr defaultRowHeight="15" x14ac:dyDescent="0.25"/>
  <cols>
    <col min="1" max="1" width="19.5703125" customWidth="1"/>
    <col min="2" max="2" width="13.85546875" customWidth="1"/>
    <col min="3" max="3" width="20.7109375" customWidth="1"/>
    <col min="4" max="4" width="14.42578125" customWidth="1"/>
    <col min="5" max="5" width="15.5703125" customWidth="1"/>
    <col min="6" max="6" width="22.28515625" customWidth="1"/>
  </cols>
  <sheetData>
    <row r="1" spans="1:6" ht="28.5" customHeight="1" x14ac:dyDescent="0.25">
      <c r="A1" s="6" t="s">
        <v>23</v>
      </c>
      <c r="B1" s="6"/>
      <c r="C1" s="6"/>
      <c r="D1" s="6"/>
      <c r="E1" s="6"/>
      <c r="F1" s="6"/>
    </row>
    <row r="2" spans="1:6" ht="58.5" customHeight="1" x14ac:dyDescent="0.25">
      <c r="A2" s="3" t="s">
        <v>13</v>
      </c>
      <c r="B2" s="4" t="s">
        <v>14</v>
      </c>
      <c r="C2" s="4" t="s">
        <v>15</v>
      </c>
      <c r="D2" s="3" t="s">
        <v>16</v>
      </c>
      <c r="E2" s="4" t="s">
        <v>17</v>
      </c>
      <c r="F2" s="3" t="s">
        <v>18</v>
      </c>
    </row>
    <row r="3" spans="1:6" x14ac:dyDescent="0.25">
      <c r="A3" t="s">
        <v>9</v>
      </c>
      <c r="B3">
        <v>6.48</v>
      </c>
      <c r="C3">
        <v>8</v>
      </c>
      <c r="D3">
        <f>(B3*C3*500)^(1/2)</f>
        <v>160.99689437998487</v>
      </c>
      <c r="E3">
        <v>7.2290000000000001</v>
      </c>
      <c r="F3">
        <f>D3/E3</f>
        <v>22.270977227830247</v>
      </c>
    </row>
    <row r="4" spans="1:6" x14ac:dyDescent="0.25">
      <c r="A4" t="s">
        <v>10</v>
      </c>
      <c r="B4">
        <v>6.48</v>
      </c>
      <c r="C4">
        <v>8</v>
      </c>
      <c r="D4">
        <f t="shared" ref="D4:D6" si="0">(B4*C4*500)^(1/2)</f>
        <v>160.99689437998487</v>
      </c>
      <c r="E4">
        <v>7.2290000000000001</v>
      </c>
      <c r="F4">
        <f t="shared" ref="F4:F6" si="1">D4/E4</f>
        <v>22.270977227830247</v>
      </c>
    </row>
    <row r="5" spans="1:6" x14ac:dyDescent="0.25">
      <c r="A5" t="s">
        <v>11</v>
      </c>
      <c r="B5">
        <v>6.48</v>
      </c>
      <c r="C5">
        <v>8</v>
      </c>
      <c r="D5">
        <f t="shared" si="0"/>
        <v>160.99689437998487</v>
      </c>
      <c r="E5">
        <v>7.2290000000000001</v>
      </c>
      <c r="F5">
        <f t="shared" si="1"/>
        <v>22.270977227830247</v>
      </c>
    </row>
    <row r="6" spans="1:6" x14ac:dyDescent="0.25">
      <c r="A6" t="s">
        <v>12</v>
      </c>
      <c r="B6">
        <v>6.48</v>
      </c>
      <c r="C6">
        <v>8</v>
      </c>
      <c r="D6">
        <f t="shared" si="0"/>
        <v>160.99689437998487</v>
      </c>
      <c r="E6">
        <v>7.2290000000000001</v>
      </c>
      <c r="F6">
        <f t="shared" si="1"/>
        <v>22.270977227830247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sqref="A1:D1"/>
    </sheetView>
  </sheetViews>
  <sheetFormatPr defaultRowHeight="15" x14ac:dyDescent="0.25"/>
  <cols>
    <col min="1" max="1" width="25.85546875" customWidth="1"/>
    <col min="2" max="2" width="15.5703125" customWidth="1"/>
    <col min="3" max="3" width="14" customWidth="1"/>
    <col min="4" max="4" width="20.5703125" customWidth="1"/>
  </cols>
  <sheetData>
    <row r="1" spans="1:4" x14ac:dyDescent="0.25">
      <c r="A1" s="6" t="s">
        <v>24</v>
      </c>
      <c r="B1" s="6"/>
      <c r="C1" s="6"/>
      <c r="D1" s="6"/>
    </row>
    <row r="2" spans="1:4" ht="49.5" customHeight="1" x14ac:dyDescent="0.25">
      <c r="A2" s="1" t="s">
        <v>0</v>
      </c>
      <c r="B2" s="2" t="s">
        <v>20</v>
      </c>
      <c r="C2" s="2" t="s">
        <v>21</v>
      </c>
      <c r="D2" s="2" t="s">
        <v>19</v>
      </c>
    </row>
    <row r="3" spans="1:4" x14ac:dyDescent="0.25">
      <c r="A3" t="s">
        <v>9</v>
      </c>
      <c r="B3">
        <v>6.48</v>
      </c>
      <c r="C3">
        <v>7.23</v>
      </c>
      <c r="D3">
        <f>0.785*(B3^2)*C3</f>
        <v>238.31861472000006</v>
      </c>
    </row>
    <row r="4" spans="1:4" x14ac:dyDescent="0.25">
      <c r="A4" t="s">
        <v>10</v>
      </c>
      <c r="B4">
        <v>6.48</v>
      </c>
      <c r="C4">
        <v>7.23</v>
      </c>
      <c r="D4">
        <f t="shared" ref="D4:D6" si="0">0.785*(B4^2)*C4</f>
        <v>238.31861472000006</v>
      </c>
    </row>
    <row r="5" spans="1:4" x14ac:dyDescent="0.25">
      <c r="A5" t="s">
        <v>11</v>
      </c>
      <c r="B5">
        <v>6.48</v>
      </c>
      <c r="C5">
        <v>7.23</v>
      </c>
      <c r="D5">
        <f t="shared" si="0"/>
        <v>238.31861472000006</v>
      </c>
    </row>
    <row r="6" spans="1:4" x14ac:dyDescent="0.25">
      <c r="A6" t="s">
        <v>12</v>
      </c>
      <c r="B6">
        <v>6.48</v>
      </c>
      <c r="C6">
        <v>7.23</v>
      </c>
      <c r="D6">
        <f t="shared" si="0"/>
        <v>238.31861472000006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defaultRowHeight="15" x14ac:dyDescent="0.25"/>
  <sheetData/>
  <dataValidations count="1">
    <dataValidation type="decimal" allowBlank="1" showInputMessage="1" showErrorMessage="1" sqref="F4">
      <formula1>1</formula1>
      <formula2>30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4" sqref="P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O15" sqref="O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O8" sqref="O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13</vt:i4>
      </vt:variant>
    </vt:vector>
  </HeadingPairs>
  <TitlesOfParts>
    <vt:vector size="13" baseType="lpstr">
      <vt:lpstr>Calculations I</vt:lpstr>
      <vt:lpstr> Calculations II</vt:lpstr>
      <vt:lpstr>Tank Capacity</vt:lpstr>
      <vt:lpstr>Bottom Plate </vt:lpstr>
      <vt:lpstr>Annular Bottom Plate</vt:lpstr>
      <vt:lpstr>Shell Design</vt:lpstr>
      <vt:lpstr>Allowable Stresses</vt:lpstr>
      <vt:lpstr>Small Tank Design</vt:lpstr>
      <vt:lpstr>Cap.-Height-Dia.</vt:lpstr>
      <vt:lpstr>Thick.-Heigth-Dia.</vt:lpstr>
      <vt:lpstr>Cap.-Height-Dia. 2</vt:lpstr>
      <vt:lpstr>Thick.-Height-Dia. 2</vt:lpstr>
      <vt:lpstr>Calculation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2015-10-20T12:40:26Z</dcterms:modified>
</cp:coreProperties>
</file>